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5840"/>
  </bookViews>
  <sheets>
    <sheet name="REFACCIONES Y ACCES 8ABRL 22 " sheetId="2" r:id="rId1"/>
  </sheets>
  <definedNames>
    <definedName name="_xlnm.Print_Area" localSheetId="0">'REFACCIONES Y ACCES 8ABRL 22 '!$A$1:$P$37</definedName>
    <definedName name="_xlnm.Print_Titles" localSheetId="0">'REFACCIONES Y ACCES 8ABRL 22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9" i="2" l="1"/>
  <c r="N20" i="2"/>
  <c r="N21" i="2"/>
  <c r="N22" i="2"/>
  <c r="N23" i="2"/>
  <c r="N24" i="2"/>
  <c r="N18" i="2"/>
  <c r="N15" i="2"/>
  <c r="N26" i="2" s="1"/>
  <c r="N16" i="2"/>
  <c r="N14" i="2"/>
  <c r="N11" i="2"/>
  <c r="N12" i="2"/>
  <c r="N10" i="2"/>
  <c r="J23" i="2"/>
  <c r="J22" i="2"/>
  <c r="J21" i="2"/>
  <c r="J20" i="2"/>
  <c r="J18" i="2"/>
  <c r="J17" i="2"/>
  <c r="J16" i="2"/>
  <c r="J15" i="2"/>
  <c r="J14" i="2"/>
  <c r="J11" i="2"/>
  <c r="J12" i="2"/>
  <c r="J10" i="2"/>
  <c r="J26" i="2" l="1"/>
  <c r="P25" i="2"/>
  <c r="P24" i="2"/>
  <c r="P23" i="2"/>
  <c r="L23" i="2"/>
  <c r="P22" i="2"/>
  <c r="J27" i="2"/>
  <c r="P21" i="2"/>
  <c r="L21" i="2"/>
  <c r="P20" i="2"/>
  <c r="P19" i="2"/>
  <c r="L19" i="2"/>
  <c r="P18" i="2"/>
  <c r="L18" i="2"/>
  <c r="P17" i="2"/>
  <c r="L17" i="2"/>
  <c r="P16" i="2"/>
  <c r="L16" i="2"/>
  <c r="P15" i="2"/>
  <c r="L15" i="2"/>
  <c r="L14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P12" i="2"/>
  <c r="L12" i="2"/>
  <c r="P11" i="2"/>
  <c r="L11" i="2"/>
  <c r="P10" i="2"/>
  <c r="L10" i="2"/>
  <c r="L26" i="2" l="1"/>
  <c r="P26" i="2"/>
  <c r="J28" i="2"/>
  <c r="L27" i="2"/>
  <c r="L28" i="2" s="1"/>
  <c r="N27" i="2"/>
  <c r="N28" i="2" s="1"/>
  <c r="P27" i="2"/>
  <c r="P28" i="2" s="1"/>
</calcChain>
</file>

<file path=xl/sharedStrings.xml><?xml version="1.0" encoding="utf-8"?>
<sst xmlns="http://schemas.openxmlformats.org/spreadsheetml/2006/main" count="103" uniqueCount="48">
  <si>
    <t>CONCEPTO</t>
  </si>
  <si>
    <t>UNIDAD DE MEDIDA</t>
  </si>
  <si>
    <t>CANTIDAD</t>
  </si>
  <si>
    <t>PRECIO UNITARIO</t>
  </si>
  <si>
    <t>UNIDAD ADMINISTRATIVA</t>
  </si>
  <si>
    <t>CONTRALORÍA GENERAL</t>
  </si>
  <si>
    <t>PIEZA</t>
  </si>
  <si>
    <t>BOTE</t>
  </si>
  <si>
    <t xml:space="preserve">DISCO DURO INTERNO 3.5'' 1TB
• Capacidad: 1000 GB
• Velocidad de rotación: 7200 RPM
• Tamaño de disco duro: 3.5''
• Interfaz: Serial ATA III
• Velocidad de transferencia: 6 Gbit/s
• Tamaño de búfer: 64 MB
</t>
  </si>
  <si>
    <t xml:space="preserve">UNIDAD DE ESTADO SÓLIDO SSD 480GB
• Capacidad: 480GB
• Factor de Forma: SATA 2.5
• Interfaz: SATA Rev. 3.0 (6Gb/s)
• Lectura: 500MB/s y Escritura: 450MB/s
</t>
  </si>
  <si>
    <t xml:space="preserve">TECLADO PARA LAPTOP HP
• Teclado Para Laptop Hp 6550b
• Numero De Parte 609877-161
</t>
  </si>
  <si>
    <t xml:space="preserve">DISCO DURO USB EXTERNO DE 6TB
• Disco Duro Externo
• Capacidad 6000 MB
• USB 3.0 (3.1 Gen 1)
• Compatible Mac/PC
</t>
  </si>
  <si>
    <t xml:space="preserve">REGULADOR DE VOLTAJE 2000VA
• Regulador de Voltaje 2000VA
• Entrada 100-127V
• 4 Salidas
• Eficiencia: 97%
</t>
  </si>
  <si>
    <t xml:space="preserve">KIT DE TECLADO Y MOUSE USB
• Kit de Teclado y Mouse
• Interfaz del dispositivo: USB
• Tecnología de conectividad: Alámbrico
</t>
  </si>
  <si>
    <t xml:space="preserve">BATERIAS CMOS PARA PC
• Capacidad de batería 210 mAh
• Tecnología de batería Litio
• Voltaje de la pila 3V
• Modelo CR2032
</t>
  </si>
  <si>
    <t xml:space="preserve">MEMORIAS USB 3.2 DE 64GB 
• Capacidad:64 GB
• Versión USB: 3.2 Gen 1 (3.1 Gen 1)
• Interfaz del dispositivo: USB tipo A
</t>
  </si>
  <si>
    <t xml:space="preserve">PLUGS MODULARES RJ-45, CAT6, BOTE CON 100 PIEZAS
• Plug modular RJ45 Cat6
• Contactos con chapa de oro de 15 µ
• Para aplicaciones de par trenzado sin blindaje
• Ajuste para cable redondo
• Terminal de 2 puntas para cable multifilar
• Completamente compatible con las especificaciones de las Categorías 3, 4, 5, 5e y 6
</t>
  </si>
  <si>
    <t xml:space="preserve">WEBCAM  USB CON TAPA DE PRIVACIDAD, FULL HD 1080P
• Webcam con Tapa de privacidad
• FULL HD 1080p/30 fps
• Sonido Estéreo
• Corrección de Iluminación HD
• Formato de captura H.264
• Hangouts/FaceTime,Gaming 
• Compatible PC/Mac/Android/Chromebook
</t>
  </si>
  <si>
    <t xml:space="preserve">PRESENTADOR LÁSER INALÁMBRICO USB
• Remoto inalámbrico para presentaciones
• Láser Clase: Láser 1
• Salida máx.: menos de 0,039 mW
• Longitud de onda: 640-660 nm (luz roja)
• Indicadores luminosos (LED): LED de carga y conectividad
• Conectividad Tipo de conexión: Tecnología inalámbrica Bluetooth de bajo consumo y de 2,4 GHz
• Radio de acción inalámbrico: 20 m
</t>
  </si>
  <si>
    <t xml:space="preserve">CABLE HDMI DE ALTA VELOCIDAD BLINDADO DE 15 M 4K
• Cable HDMI de Alta Velocidad Blindado
• HDMI Macho - HDMI Macho
• Conector 1: HDMI
• Conector 2: HDMI
• Formatos gráficos soportados: 3840 x 2160
• Máxima velocidad de actualización: 30 Hz
• Longitud de cable: 15 m
</t>
  </si>
  <si>
    <t xml:space="preserve">FUENTES DE PODER PARA EQUIPO DELL OPTIPLEX 760
• Fuente de Poder para Computadora Dell Optiplex 760 
• con P/N HP-D2352A0
• Modelo H235P-00 o DP/N 0PW116
</t>
  </si>
  <si>
    <t xml:space="preserve"> FUENTE DE PODER PARA EQUIPO HP 8000
• Fuente de poder para Computadora HP Elite 8000 SFF
• con número de parte 508151-001
</t>
  </si>
  <si>
    <t xml:space="preserve">UNIDAD DE ESTADO SÓLIDO SSD 240GB
• Ubidad de Estado Sólido SSD 240 GB 
• 3D NAND
• SATA III
• QLC2.5"
• 520 MB/S de Lectura y 450 MB/S de Escritura
</t>
  </si>
  <si>
    <t xml:space="preserve">ROUTER UBIQUITI NETWORKS CON FIREWALL DE 4 PUERTOS
• 3 puertos Gigabit Ethernet RJ45.
• 1 puerto SFP Gigabit.
• Throughput: 4 Gbps.
• Desempeño: 3.4 MpPoliticas de Firewall y NAT.
• Servicios de DHCP.
• Quality of Service (QoS).
• Herramientas de administración y monitoreo de red.
• Soporte de IPv6.
• Rutas estaticas.
• OSPF, RIP, BGP y MPLS.
• VLAN.
• VPN.
• Sistema Operativo:
• EdgeOS
</t>
  </si>
  <si>
    <t>IMPORTE</t>
  </si>
  <si>
    <t xml:space="preserve">ALTA COMERCIALIZACIÓN EN OFICINAS, S.A. DE C.V. </t>
  </si>
  <si>
    <t>LICITACIÓN SIMPLIFICADA No. LS-010001-01-2022</t>
  </si>
  <si>
    <t>RELATIVA A LA ADQUISICIÓN DE REFACCIONES Y ACCESORIOS DE EQUIPO DE CÓMPUTO PARA LA CONTRALORÍA GENERAL.</t>
  </si>
  <si>
    <t>SUMA:</t>
  </si>
  <si>
    <t>16% I.V.A.:</t>
  </si>
  <si>
    <t>SUMA TOTAL:</t>
  </si>
  <si>
    <t>No. PARTIDA</t>
  </si>
  <si>
    <t>NO CUMPLE</t>
  </si>
  <si>
    <t>NO COTIZA</t>
  </si>
  <si>
    <t>NOTAS ACLARACIONES</t>
  </si>
  <si>
    <t>CUADRO   COMPARATIVO DE PROPOSICIONES ECONÓMICAS</t>
  </si>
  <si>
    <r>
      <t xml:space="preserve">PARTIDA No. 13, </t>
    </r>
    <r>
      <rPr>
        <b/>
        <sz val="9"/>
        <rFont val="Arial"/>
        <family val="2"/>
      </rPr>
      <t>NO CUMPLE</t>
    </r>
    <r>
      <rPr>
        <sz val="9"/>
        <rFont val="Arial"/>
        <family val="2"/>
      </rPr>
      <t>, DEBIDO A QUE SE SOLICITA PRESENTADOR LÁSER INALÁMBRICO USB CON LONGITUD DE ONDA DE 640-660 NM Y LO QUE SE OFERTA SOLO TIENE 532 NM, POR LO TANTO DE DESCALIFICA.</t>
    </r>
  </si>
  <si>
    <r>
      <t>PARTIDA No. 11,</t>
    </r>
    <r>
      <rPr>
        <b/>
        <sz val="9"/>
        <rFont val="Arial"/>
        <family val="2"/>
      </rPr>
      <t xml:space="preserve"> NO CUMPLE</t>
    </r>
    <r>
      <rPr>
        <sz val="9"/>
        <rFont val="Arial"/>
        <family val="2"/>
      </rPr>
      <t>, DEBIDO A QUE SE SOLICITA PLUGS MODULARES RJ-45, CAT6 CON AJUSTE PARA CABLE REDONDO Y LO QUE SE OFERTA NO LO ESPECIFICA, POR LO TANTO DE DESCALIFICA</t>
    </r>
  </si>
  <si>
    <t>TOTAL COPIERS, S.A. DE C.V</t>
  </si>
  <si>
    <t>TREVIÑO COMPUTACIÓN, S.A. DE C.V.</t>
  </si>
  <si>
    <t>SISTEMAS CONTINO, S.A. DE C.V.</t>
  </si>
  <si>
    <t xml:space="preserve">                                                                                                                     GARANTÍA: </t>
  </si>
  <si>
    <t xml:space="preserve">                                                                      VIGENCIA PROPUESTA ECONÓMICA:</t>
  </si>
  <si>
    <t xml:space="preserve">                                                                                                 LUGAR DE ENTREGA:</t>
  </si>
  <si>
    <t xml:space="preserve">                                                                                               TIEMPO DE ENTREGA:</t>
  </si>
  <si>
    <t xml:space="preserve">                                                                                                        FORMA DE PAGO:</t>
  </si>
  <si>
    <t xml:space="preserve">                                                                                           CONDICIONES DE PAGO:</t>
  </si>
  <si>
    <t>DE ACUERDO A BASES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</si>
</sst>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&quot;$&quot;#,##0.00"/>
    <numFmt numFmtId="165" formatCode="_(&quot;$&quot;* #,##0.00_);_(&quot;$&quot;* \(#,##0.00\);_(&quot;$&quot;* &quot;-&quot;??_);_(@_)"/>
    <numFmt numFmtId="166" formatCode="_-&quot;$&quot;\ * #,##0.00_-;\-&quot;$&quot;\ * #,##0.00_-;_-&quot;$&quot;\ * &quot;-&quot;??_-;_-@_-"/>
  </numFmts>
  <fonts count="12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.5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FFFF00"/>
        <bgColor theme="4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44" fontId="4" fillId="0" borderId="0" applyFont="0" applyFill="0" applyBorder="0" applyAlignment="0" applyProtection="0"/>
    <xf numFmtId="166" fontId="10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justify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/>
    </xf>
    <xf numFmtId="4" fontId="5" fillId="3" borderId="1" xfId="1" applyNumberFormat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164" fontId="9" fillId="0" borderId="1" xfId="2" applyNumberFormat="1" applyFont="1" applyFill="1" applyBorder="1" applyAlignment="1">
      <alignment vertical="center" wrapText="1"/>
    </xf>
    <xf numFmtId="164" fontId="4" fillId="4" borderId="1" xfId="1" applyNumberFormat="1" applyFont="1" applyFill="1" applyBorder="1" applyAlignment="1">
      <alignment vertical="center"/>
    </xf>
    <xf numFmtId="165" fontId="4" fillId="5" borderId="1" xfId="2" applyNumberFormat="1" applyFont="1" applyFill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164" fontId="4" fillId="0" borderId="1" xfId="3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65" fontId="4" fillId="6" borderId="1" xfId="2" applyNumberFormat="1" applyFont="1" applyFill="1" applyBorder="1" applyAlignment="1">
      <alignment vertical="center"/>
    </xf>
    <xf numFmtId="164" fontId="4" fillId="7" borderId="1" xfId="1" applyNumberFormat="1" applyFont="1" applyFill="1" applyBorder="1" applyAlignment="1">
      <alignment vertical="center"/>
    </xf>
    <xf numFmtId="164" fontId="9" fillId="7" borderId="1" xfId="2" applyNumberFormat="1" applyFont="1" applyFill="1" applyBorder="1" applyAlignment="1">
      <alignment vertical="center" wrapText="1"/>
    </xf>
    <xf numFmtId="164" fontId="4" fillId="7" borderId="1" xfId="3" applyNumberFormat="1" applyFont="1" applyFill="1" applyBorder="1" applyAlignment="1">
      <alignment horizontal="right" vertical="center"/>
    </xf>
    <xf numFmtId="164" fontId="0" fillId="0" borderId="0" xfId="0" applyNumberFormat="1"/>
    <xf numFmtId="44" fontId="0" fillId="0" borderId="0" xfId="2" applyFont="1"/>
    <xf numFmtId="0" fontId="7" fillId="8" borderId="1" xfId="0" applyFont="1" applyFill="1" applyBorder="1" applyAlignment="1">
      <alignment horizontal="center" vertical="center" wrapText="1"/>
    </xf>
    <xf numFmtId="0" fontId="8" fillId="8" borderId="1" xfId="0" applyNumberFormat="1" applyFont="1" applyFill="1" applyBorder="1" applyAlignment="1">
      <alignment horizontal="center" vertical="center" wrapText="1" readingOrder="1"/>
    </xf>
    <xf numFmtId="165" fontId="4" fillId="7" borderId="1" xfId="2" applyNumberFormat="1" applyFont="1" applyFill="1" applyBorder="1" applyAlignment="1">
      <alignment vertical="center"/>
    </xf>
    <xf numFmtId="0" fontId="6" fillId="0" borderId="4" xfId="1" applyFont="1" applyFill="1" applyBorder="1" applyAlignment="1">
      <alignment horizontal="center" vertical="center"/>
    </xf>
    <xf numFmtId="164" fontId="4" fillId="0" borderId="3" xfId="0" applyNumberFormat="1" applyFont="1" applyBorder="1"/>
    <xf numFmtId="164" fontId="4" fillId="0" borderId="4" xfId="0" applyNumberFormat="1" applyFont="1" applyBorder="1"/>
    <xf numFmtId="4" fontId="5" fillId="2" borderId="11" xfId="1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4" fontId="4" fillId="4" borderId="11" xfId="1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164" fontId="4" fillId="7" borderId="11" xfId="1" applyNumberFormat="1" applyFont="1" applyFill="1" applyBorder="1" applyAlignment="1">
      <alignment vertical="center"/>
    </xf>
    <xf numFmtId="164" fontId="4" fillId="0" borderId="12" xfId="0" applyNumberFormat="1" applyFont="1" applyBorder="1"/>
    <xf numFmtId="0" fontId="0" fillId="0" borderId="16" xfId="0" applyBorder="1"/>
    <xf numFmtId="0" fontId="7" fillId="8" borderId="10" xfId="0" applyFont="1" applyFill="1" applyBorder="1" applyAlignment="1">
      <alignment horizontal="center" vertical="center"/>
    </xf>
    <xf numFmtId="0" fontId="1" fillId="0" borderId="4" xfId="0" applyFont="1" applyBorder="1"/>
    <xf numFmtId="0" fontId="2" fillId="0" borderId="0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 readingOrder="1"/>
    </xf>
    <xf numFmtId="0" fontId="3" fillId="0" borderId="1" xfId="1" applyFont="1" applyFill="1" applyBorder="1" applyAlignment="1">
      <alignment horizontal="right"/>
    </xf>
    <xf numFmtId="0" fontId="3" fillId="0" borderId="2" xfId="1" applyFont="1" applyFill="1" applyBorder="1" applyAlignment="1">
      <alignment horizontal="right"/>
    </xf>
    <xf numFmtId="0" fontId="8" fillId="8" borderId="1" xfId="0" applyNumberFormat="1" applyFont="1" applyFill="1" applyBorder="1" applyAlignment="1">
      <alignment horizontal="left" vertical="center" wrapText="1" readingOrder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164" fontId="9" fillId="4" borderId="1" xfId="2" applyNumberFormat="1" applyFont="1" applyFill="1" applyBorder="1" applyAlignment="1">
      <alignment horizontal="center" vertical="center" wrapText="1"/>
    </xf>
    <xf numFmtId="164" fontId="9" fillId="4" borderId="11" xfId="2" applyNumberFormat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164" fontId="9" fillId="8" borderId="1" xfId="2" applyNumberFormat="1" applyFont="1" applyFill="1" applyBorder="1" applyAlignment="1">
      <alignment horizontal="center" vertical="center" wrapText="1"/>
    </xf>
    <xf numFmtId="164" fontId="9" fillId="8" borderId="11" xfId="2" applyNumberFormat="1" applyFont="1" applyFill="1" applyBorder="1" applyAlignment="1">
      <alignment horizontal="center" vertical="center" wrapText="1"/>
    </xf>
    <xf numFmtId="165" fontId="11" fillId="5" borderId="1" xfId="2" applyNumberFormat="1" applyFont="1" applyFill="1" applyBorder="1" applyAlignment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right"/>
    </xf>
    <xf numFmtId="0" fontId="3" fillId="0" borderId="13" xfId="1" applyFont="1" applyFill="1" applyBorder="1" applyAlignment="1">
      <alignment horizontal="right"/>
    </xf>
    <xf numFmtId="0" fontId="3" fillId="0" borderId="20" xfId="1" applyFont="1" applyFill="1" applyBorder="1" applyAlignment="1">
      <alignment horizontal="left"/>
    </xf>
    <xf numFmtId="0" fontId="3" fillId="0" borderId="21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7" fillId="0" borderId="11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justify" vertical="justify" wrapText="1"/>
    </xf>
    <xf numFmtId="0" fontId="6" fillId="0" borderId="14" xfId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horizontal="right" vertical="center"/>
    </xf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7" fillId="0" borderId="19" xfId="1" applyFont="1" applyFill="1" applyBorder="1" applyAlignment="1">
      <alignment horizontal="justify" vertical="justify" wrapText="1"/>
    </xf>
    <xf numFmtId="0" fontId="7" fillId="0" borderId="1" xfId="1" applyFont="1" applyFill="1" applyBorder="1" applyAlignment="1">
      <alignment horizontal="justify" vertical="justify" wrapText="1"/>
    </xf>
    <xf numFmtId="164" fontId="0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</cellXfs>
  <cellStyles count="4">
    <cellStyle name="Moneda" xfId="2" builtinId="4"/>
    <cellStyle name="Moneda 4" xf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38101</xdr:rowOff>
    </xdr:from>
    <xdr:to>
      <xdr:col>3</xdr:col>
      <xdr:colOff>466725</xdr:colOff>
      <xdr:row>2</xdr:row>
      <xdr:rowOff>133351</xdr:rowOff>
    </xdr:to>
    <xdr:grpSp>
      <xdr:nvGrpSpPr>
        <xdr:cNvPr id="2" name="Grupo 2">
          <a:extLst>
            <a:ext uri="{FF2B5EF4-FFF2-40B4-BE49-F238E27FC236}">
              <a16:creationId xmlns="" xmlns:a16="http://schemas.microsoft.com/office/drawing/2014/main" id="{B506BD23-2D4F-405E-9693-CD410EE90450}"/>
            </a:ext>
          </a:extLst>
        </xdr:cNvPr>
        <xdr:cNvGrpSpPr>
          <a:grpSpLocks/>
        </xdr:cNvGrpSpPr>
      </xdr:nvGrpSpPr>
      <xdr:grpSpPr bwMode="auto">
        <a:xfrm>
          <a:off x="438150" y="38101"/>
          <a:ext cx="2466975" cy="495300"/>
          <a:chOff x="0" y="0"/>
          <a:chExt cx="3484245" cy="719455"/>
        </a:xfrm>
      </xdr:grpSpPr>
      <xdr:pic>
        <xdr:nvPicPr>
          <xdr:cNvPr id="3" name="Imagen 3">
            <a:extLst>
              <a:ext uri="{FF2B5EF4-FFF2-40B4-BE49-F238E27FC236}">
                <a16:creationId xmlns="" xmlns:a16="http://schemas.microsoft.com/office/drawing/2014/main" id="{56F693FB-1BCA-4009-ACF7-547DC4489E8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588770" cy="7194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4">
            <a:extLst>
              <a:ext uri="{FF2B5EF4-FFF2-40B4-BE49-F238E27FC236}">
                <a16:creationId xmlns="" xmlns:a16="http://schemas.microsoft.com/office/drawing/2014/main" id="{0DBF5496-5456-4F0D-8678-E420827FA83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95475" y="0"/>
            <a:ext cx="1588770" cy="7194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view="pageBreakPreview" zoomScaleNormal="100" zoomScaleSheetLayoutView="100" zoomScalePageLayoutView="75" workbookViewId="0">
      <selection activeCell="O35" sqref="O35:P35"/>
    </sheetView>
  </sheetViews>
  <sheetFormatPr baseColWidth="10" defaultRowHeight="12.75" x14ac:dyDescent="0.2"/>
  <cols>
    <col min="1" max="1" width="10.42578125" customWidth="1"/>
    <col min="2" max="2" width="11.85546875" customWidth="1"/>
    <col min="3" max="3" width="14.28515625" customWidth="1"/>
    <col min="7" max="7" width="8.7109375" customWidth="1"/>
    <col min="8" max="8" width="5" hidden="1" customWidth="1"/>
    <col min="12" max="12" width="12.7109375" customWidth="1"/>
    <col min="18" max="18" width="12.28515625" bestFit="1" customWidth="1"/>
  </cols>
  <sheetData>
    <row r="1" spans="1:16" ht="15.75" x14ac:dyDescent="0.2">
      <c r="A1" s="38" t="s">
        <v>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5.75" x14ac:dyDescent="0.2">
      <c r="A2" s="38" t="s">
        <v>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15.75" x14ac:dyDescent="0.2">
      <c r="A3" s="38" t="s">
        <v>26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15.75" x14ac:dyDescent="0.2">
      <c r="A4" s="38" t="s">
        <v>27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ht="16.5" customHeight="1" x14ac:dyDescent="0.2">
      <c r="A5" s="38" t="s">
        <v>35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6.5" customHeight="1" thickBo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16.5" customHeight="1" thickTop="1" x14ac:dyDescent="0.2">
      <c r="A7" s="48" t="s">
        <v>31</v>
      </c>
      <c r="B7" s="50" t="s">
        <v>2</v>
      </c>
      <c r="C7" s="51" t="s">
        <v>1</v>
      </c>
      <c r="D7" s="50" t="s">
        <v>0</v>
      </c>
      <c r="E7" s="50"/>
      <c r="F7" s="50"/>
      <c r="G7" s="50"/>
      <c r="H7" s="50"/>
      <c r="I7" s="52" t="s">
        <v>38</v>
      </c>
      <c r="J7" s="52"/>
      <c r="K7" s="55" t="s">
        <v>39</v>
      </c>
      <c r="L7" s="55"/>
      <c r="M7" s="52" t="s">
        <v>40</v>
      </c>
      <c r="N7" s="52"/>
      <c r="O7" s="55" t="s">
        <v>25</v>
      </c>
      <c r="P7" s="56"/>
    </row>
    <row r="8" spans="1:16" ht="15.75" customHeight="1" x14ac:dyDescent="0.2">
      <c r="A8" s="49"/>
      <c r="B8" s="41"/>
      <c r="C8" s="40"/>
      <c r="D8" s="41"/>
      <c r="E8" s="41"/>
      <c r="F8" s="41"/>
      <c r="G8" s="41"/>
      <c r="H8" s="41"/>
      <c r="I8" s="42"/>
      <c r="J8" s="42"/>
      <c r="K8" s="43"/>
      <c r="L8" s="43"/>
      <c r="M8" s="42"/>
      <c r="N8" s="42"/>
      <c r="O8" s="43"/>
      <c r="P8" s="57"/>
    </row>
    <row r="9" spans="1:16" s="1" customFormat="1" ht="36" customHeight="1" x14ac:dyDescent="0.2">
      <c r="A9" s="49"/>
      <c r="B9" s="41"/>
      <c r="C9" s="40"/>
      <c r="D9" s="41"/>
      <c r="E9" s="41"/>
      <c r="F9" s="41"/>
      <c r="G9" s="41"/>
      <c r="H9" s="41"/>
      <c r="I9" s="3" t="s">
        <v>3</v>
      </c>
      <c r="J9" s="4" t="s">
        <v>24</v>
      </c>
      <c r="K9" s="5" t="s">
        <v>3</v>
      </c>
      <c r="L9" s="6" t="s">
        <v>24</v>
      </c>
      <c r="M9" s="5" t="s">
        <v>3</v>
      </c>
      <c r="N9" s="6" t="s">
        <v>24</v>
      </c>
      <c r="O9" s="3" t="s">
        <v>3</v>
      </c>
      <c r="P9" s="29" t="s">
        <v>24</v>
      </c>
    </row>
    <row r="10" spans="1:16" s="1" customFormat="1" ht="84" customHeight="1" x14ac:dyDescent="0.2">
      <c r="A10" s="30">
        <v>1</v>
      </c>
      <c r="B10" s="7">
        <v>20</v>
      </c>
      <c r="C10" s="8" t="s">
        <v>6</v>
      </c>
      <c r="D10" s="44" t="s">
        <v>22</v>
      </c>
      <c r="E10" s="44"/>
      <c r="F10" s="44"/>
      <c r="G10" s="44"/>
      <c r="H10" s="44"/>
      <c r="I10" s="11">
        <v>624.95000000000005</v>
      </c>
      <c r="J10" s="12">
        <f>SUM(B10*I10)</f>
        <v>12499</v>
      </c>
      <c r="K10" s="25">
        <v>547</v>
      </c>
      <c r="L10" s="18">
        <f>SUM(B10*K10)</f>
        <v>10940</v>
      </c>
      <c r="M10" s="14">
        <v>620</v>
      </c>
      <c r="N10" s="12">
        <f>SUM(M10*B10)</f>
        <v>12400</v>
      </c>
      <c r="O10" s="15">
        <v>598.01</v>
      </c>
      <c r="P10" s="31">
        <f>SUM(O10*B10)</f>
        <v>11960.2</v>
      </c>
    </row>
    <row r="11" spans="1:16" s="1" customFormat="1" ht="96" customHeight="1" x14ac:dyDescent="0.2">
      <c r="A11" s="30">
        <v>2</v>
      </c>
      <c r="B11" s="7">
        <v>15</v>
      </c>
      <c r="C11" s="8" t="s">
        <v>6</v>
      </c>
      <c r="D11" s="44" t="s">
        <v>8</v>
      </c>
      <c r="E11" s="44"/>
      <c r="F11" s="44"/>
      <c r="G11" s="44"/>
      <c r="H11" s="44"/>
      <c r="I11" s="11">
        <v>842.3</v>
      </c>
      <c r="J11" s="12">
        <f t="shared" ref="J11:J12" si="0">SUM(B11*I11)</f>
        <v>12634.5</v>
      </c>
      <c r="K11" s="25">
        <v>749</v>
      </c>
      <c r="L11" s="18">
        <f t="shared" ref="L11:L23" si="1">SUM(B11*K11)</f>
        <v>11235</v>
      </c>
      <c r="M11" s="14">
        <v>799</v>
      </c>
      <c r="N11" s="12">
        <f t="shared" ref="N11:N12" si="2">SUM(M11*B11)</f>
        <v>11985</v>
      </c>
      <c r="O11" s="15">
        <v>786.62</v>
      </c>
      <c r="P11" s="31">
        <f t="shared" ref="P11:P25" si="3">SUM(O11*B11)</f>
        <v>11799.3</v>
      </c>
    </row>
    <row r="12" spans="1:16" s="1" customFormat="1" ht="73.5" customHeight="1" x14ac:dyDescent="0.2">
      <c r="A12" s="30">
        <v>3</v>
      </c>
      <c r="B12" s="7">
        <v>10</v>
      </c>
      <c r="C12" s="8" t="s">
        <v>6</v>
      </c>
      <c r="D12" s="44" t="s">
        <v>9</v>
      </c>
      <c r="E12" s="44"/>
      <c r="F12" s="44"/>
      <c r="G12" s="44"/>
      <c r="H12" s="44"/>
      <c r="I12" s="11">
        <v>1012.15</v>
      </c>
      <c r="J12" s="12">
        <f t="shared" si="0"/>
        <v>10121.5</v>
      </c>
      <c r="K12" s="25">
        <v>975</v>
      </c>
      <c r="L12" s="18">
        <f t="shared" si="1"/>
        <v>9750</v>
      </c>
      <c r="M12" s="14">
        <v>1005</v>
      </c>
      <c r="N12" s="12">
        <f t="shared" si="2"/>
        <v>10050</v>
      </c>
      <c r="O12" s="15">
        <v>994.69</v>
      </c>
      <c r="P12" s="31">
        <f t="shared" si="3"/>
        <v>9946.9000000000015</v>
      </c>
    </row>
    <row r="13" spans="1:16" s="1" customFormat="1" ht="48.75" customHeight="1" x14ac:dyDescent="0.2">
      <c r="A13" s="36">
        <f>1+A12</f>
        <v>4</v>
      </c>
      <c r="B13" s="23">
        <v>2</v>
      </c>
      <c r="C13" s="24" t="s">
        <v>6</v>
      </c>
      <c r="D13" s="47" t="s">
        <v>10</v>
      </c>
      <c r="E13" s="47"/>
      <c r="F13" s="47"/>
      <c r="G13" s="47"/>
      <c r="H13" s="47"/>
      <c r="I13" s="58" t="s">
        <v>33</v>
      </c>
      <c r="J13" s="58"/>
      <c r="K13" s="58" t="s">
        <v>33</v>
      </c>
      <c r="L13" s="58"/>
      <c r="M13" s="58" t="s">
        <v>33</v>
      </c>
      <c r="N13" s="58"/>
      <c r="O13" s="58" t="s">
        <v>33</v>
      </c>
      <c r="P13" s="59"/>
    </row>
    <row r="14" spans="1:16" s="1" customFormat="1" ht="69.75" customHeight="1" x14ac:dyDescent="0.2">
      <c r="A14" s="30">
        <f t="shared" ref="A14:A25" si="4">1+A13</f>
        <v>5</v>
      </c>
      <c r="B14" s="7">
        <v>2</v>
      </c>
      <c r="C14" s="8" t="s">
        <v>6</v>
      </c>
      <c r="D14" s="44" t="s">
        <v>11</v>
      </c>
      <c r="E14" s="44"/>
      <c r="F14" s="44"/>
      <c r="G14" s="44"/>
      <c r="H14" s="44"/>
      <c r="I14" s="11">
        <v>2875.93</v>
      </c>
      <c r="J14" s="12">
        <f>SUM(B14*I14)</f>
        <v>5751.86</v>
      </c>
      <c r="K14" s="25">
        <v>2639</v>
      </c>
      <c r="L14" s="18">
        <f t="shared" si="1"/>
        <v>5278</v>
      </c>
      <c r="M14" s="14">
        <v>2650</v>
      </c>
      <c r="N14" s="12">
        <f>SUM(M14*B14)</f>
        <v>5300</v>
      </c>
      <c r="O14" s="53" t="s">
        <v>33</v>
      </c>
      <c r="P14" s="54"/>
    </row>
    <row r="15" spans="1:16" s="1" customFormat="1" ht="77.25" customHeight="1" x14ac:dyDescent="0.2">
      <c r="A15" s="30">
        <f t="shared" si="4"/>
        <v>6</v>
      </c>
      <c r="B15" s="7">
        <v>30</v>
      </c>
      <c r="C15" s="8" t="s">
        <v>6</v>
      </c>
      <c r="D15" s="44" t="s">
        <v>12</v>
      </c>
      <c r="E15" s="44"/>
      <c r="F15" s="44"/>
      <c r="G15" s="44"/>
      <c r="H15" s="44"/>
      <c r="I15" s="11">
        <v>636.30999999999995</v>
      </c>
      <c r="J15" s="12">
        <f>SUM(B15*I15)</f>
        <v>19089.3</v>
      </c>
      <c r="K15" s="25">
        <v>598</v>
      </c>
      <c r="L15" s="18">
        <f t="shared" si="1"/>
        <v>17940</v>
      </c>
      <c r="M15" s="14">
        <v>665</v>
      </c>
      <c r="N15" s="12">
        <f t="shared" ref="N15:N16" si="5">SUM(M15*B15)</f>
        <v>19950</v>
      </c>
      <c r="O15" s="15">
        <v>660.49</v>
      </c>
      <c r="P15" s="31">
        <f t="shared" si="3"/>
        <v>19814.7</v>
      </c>
    </row>
    <row r="16" spans="1:16" s="1" customFormat="1" ht="61.5" customHeight="1" x14ac:dyDescent="0.2">
      <c r="A16" s="30">
        <f t="shared" si="4"/>
        <v>7</v>
      </c>
      <c r="B16" s="7">
        <v>30</v>
      </c>
      <c r="C16" s="8" t="s">
        <v>6</v>
      </c>
      <c r="D16" s="44" t="s">
        <v>13</v>
      </c>
      <c r="E16" s="44"/>
      <c r="F16" s="44"/>
      <c r="G16" s="44"/>
      <c r="H16" s="44"/>
      <c r="I16" s="11">
        <v>165.72</v>
      </c>
      <c r="J16" s="12">
        <f>SUM(B16*I16)</f>
        <v>4971.6000000000004</v>
      </c>
      <c r="K16" s="25">
        <v>142</v>
      </c>
      <c r="L16" s="18">
        <f t="shared" si="1"/>
        <v>4260</v>
      </c>
      <c r="M16" s="14">
        <v>145</v>
      </c>
      <c r="N16" s="12">
        <f t="shared" si="5"/>
        <v>4350</v>
      </c>
      <c r="O16" s="15">
        <v>188.95</v>
      </c>
      <c r="P16" s="31">
        <f t="shared" si="3"/>
        <v>5668.5</v>
      </c>
    </row>
    <row r="17" spans="1:18" s="1" customFormat="1" ht="80.25" customHeight="1" x14ac:dyDescent="0.2">
      <c r="A17" s="30">
        <f t="shared" si="4"/>
        <v>8</v>
      </c>
      <c r="B17" s="7">
        <v>50</v>
      </c>
      <c r="C17" s="8" t="s">
        <v>6</v>
      </c>
      <c r="D17" s="44" t="s">
        <v>14</v>
      </c>
      <c r="E17" s="44"/>
      <c r="F17" s="44"/>
      <c r="G17" s="44"/>
      <c r="H17" s="44"/>
      <c r="I17" s="19">
        <v>11.45</v>
      </c>
      <c r="J17" s="18">
        <f>SUM(B17*I17)</f>
        <v>572.5</v>
      </c>
      <c r="K17" s="13">
        <v>16</v>
      </c>
      <c r="L17" s="12">
        <f t="shared" si="1"/>
        <v>800</v>
      </c>
      <c r="M17" s="53" t="s">
        <v>33</v>
      </c>
      <c r="N17" s="53"/>
      <c r="O17" s="15">
        <v>47.82</v>
      </c>
      <c r="P17" s="31">
        <f t="shared" si="3"/>
        <v>2391</v>
      </c>
    </row>
    <row r="18" spans="1:18" s="1" customFormat="1" ht="61.5" customHeight="1" x14ac:dyDescent="0.2">
      <c r="A18" s="30">
        <f t="shared" si="4"/>
        <v>9</v>
      </c>
      <c r="B18" s="7">
        <v>100</v>
      </c>
      <c r="C18" s="8" t="s">
        <v>6</v>
      </c>
      <c r="D18" s="44" t="s">
        <v>15</v>
      </c>
      <c r="E18" s="44"/>
      <c r="F18" s="44"/>
      <c r="G18" s="44"/>
      <c r="H18" s="44"/>
      <c r="I18" s="11">
        <v>98.99</v>
      </c>
      <c r="J18" s="12">
        <f>SUM(B18*I18)</f>
        <v>9899</v>
      </c>
      <c r="K18" s="17">
        <v>93</v>
      </c>
      <c r="L18" s="18">
        <f t="shared" si="1"/>
        <v>9300</v>
      </c>
      <c r="M18" s="14">
        <v>105</v>
      </c>
      <c r="N18" s="12">
        <f>SUM(M18*B18)</f>
        <v>10500</v>
      </c>
      <c r="O18" s="15">
        <v>98.85</v>
      </c>
      <c r="P18" s="31">
        <f t="shared" si="3"/>
        <v>9885</v>
      </c>
    </row>
    <row r="19" spans="1:18" s="1" customFormat="1" ht="207.75" customHeight="1" x14ac:dyDescent="0.2">
      <c r="A19" s="30">
        <f t="shared" si="4"/>
        <v>10</v>
      </c>
      <c r="B19" s="7">
        <v>1</v>
      </c>
      <c r="C19" s="8" t="s">
        <v>6</v>
      </c>
      <c r="D19" s="44" t="s">
        <v>23</v>
      </c>
      <c r="E19" s="44"/>
      <c r="F19" s="44"/>
      <c r="G19" s="44"/>
      <c r="H19" s="44"/>
      <c r="I19" s="53" t="s">
        <v>33</v>
      </c>
      <c r="J19" s="53"/>
      <c r="K19" s="13">
        <v>7970</v>
      </c>
      <c r="L19" s="12">
        <f t="shared" si="1"/>
        <v>7970</v>
      </c>
      <c r="M19" s="14">
        <v>5365</v>
      </c>
      <c r="N19" s="12">
        <f t="shared" ref="N19:N24" si="6">SUM(M19*B19)</f>
        <v>5365</v>
      </c>
      <c r="O19" s="20">
        <v>4922.21</v>
      </c>
      <c r="P19" s="33">
        <f t="shared" si="3"/>
        <v>4922.21</v>
      </c>
    </row>
    <row r="20" spans="1:18" s="1" customFormat="1" ht="125.25" customHeight="1" x14ac:dyDescent="0.2">
      <c r="A20" s="30">
        <f t="shared" si="4"/>
        <v>11</v>
      </c>
      <c r="B20" s="7">
        <v>1</v>
      </c>
      <c r="C20" s="8" t="s">
        <v>7</v>
      </c>
      <c r="D20" s="44" t="s">
        <v>16</v>
      </c>
      <c r="E20" s="44"/>
      <c r="F20" s="44"/>
      <c r="G20" s="44"/>
      <c r="H20" s="44"/>
      <c r="I20" s="11">
        <v>462.37</v>
      </c>
      <c r="J20" s="12">
        <f>SUM(B20*I20)</f>
        <v>462.37</v>
      </c>
      <c r="K20" s="60" t="s">
        <v>32</v>
      </c>
      <c r="L20" s="60"/>
      <c r="M20" s="14">
        <v>440</v>
      </c>
      <c r="N20" s="12">
        <f t="shared" si="6"/>
        <v>440</v>
      </c>
      <c r="O20" s="20">
        <v>413.65</v>
      </c>
      <c r="P20" s="33">
        <f t="shared" si="3"/>
        <v>413.65</v>
      </c>
    </row>
    <row r="21" spans="1:18" s="1" customFormat="1" ht="128.25" customHeight="1" x14ac:dyDescent="0.2">
      <c r="A21" s="30">
        <f t="shared" si="4"/>
        <v>12</v>
      </c>
      <c r="B21" s="7">
        <v>10</v>
      </c>
      <c r="C21" s="8" t="s">
        <v>6</v>
      </c>
      <c r="D21" s="44" t="s">
        <v>17</v>
      </c>
      <c r="E21" s="44"/>
      <c r="F21" s="44"/>
      <c r="G21" s="44"/>
      <c r="H21" s="44"/>
      <c r="I21" s="11">
        <v>1150</v>
      </c>
      <c r="J21" s="12">
        <f>SUM(B21*I21)</f>
        <v>11500</v>
      </c>
      <c r="K21" s="20">
        <v>1080</v>
      </c>
      <c r="L21" s="18">
        <f t="shared" si="1"/>
        <v>10800</v>
      </c>
      <c r="M21" s="14">
        <v>1205</v>
      </c>
      <c r="N21" s="12">
        <f t="shared" si="6"/>
        <v>12050</v>
      </c>
      <c r="O21" s="15">
        <v>1683.68</v>
      </c>
      <c r="P21" s="31">
        <f t="shared" si="3"/>
        <v>16836.8</v>
      </c>
    </row>
    <row r="22" spans="1:18" s="1" customFormat="1" ht="136.5" customHeight="1" x14ac:dyDescent="0.2">
      <c r="A22" s="30">
        <f t="shared" si="4"/>
        <v>13</v>
      </c>
      <c r="B22" s="7">
        <v>2</v>
      </c>
      <c r="C22" s="8" t="s">
        <v>6</v>
      </c>
      <c r="D22" s="44" t="s">
        <v>18</v>
      </c>
      <c r="E22" s="44"/>
      <c r="F22" s="44"/>
      <c r="G22" s="44"/>
      <c r="H22" s="44"/>
      <c r="I22" s="20">
        <v>1175.8499999999999</v>
      </c>
      <c r="J22" s="18">
        <f>SUM(B22*I22)</f>
        <v>2351.6999999999998</v>
      </c>
      <c r="K22" s="60" t="s">
        <v>32</v>
      </c>
      <c r="L22" s="60"/>
      <c r="M22" s="14">
        <v>1230</v>
      </c>
      <c r="N22" s="12">
        <f t="shared" si="6"/>
        <v>2460</v>
      </c>
      <c r="O22" s="15">
        <v>1181.4100000000001</v>
      </c>
      <c r="P22" s="31">
        <f t="shared" si="3"/>
        <v>2362.8200000000002</v>
      </c>
    </row>
    <row r="23" spans="1:18" s="1" customFormat="1" ht="129" customHeight="1" x14ac:dyDescent="0.2">
      <c r="A23" s="30">
        <f t="shared" si="4"/>
        <v>14</v>
      </c>
      <c r="B23" s="7">
        <v>2</v>
      </c>
      <c r="C23" s="8" t="s">
        <v>6</v>
      </c>
      <c r="D23" s="44" t="s">
        <v>19</v>
      </c>
      <c r="E23" s="44"/>
      <c r="F23" s="44"/>
      <c r="G23" s="44"/>
      <c r="H23" s="44"/>
      <c r="I23" s="11">
        <v>1047.95</v>
      </c>
      <c r="J23" s="12">
        <f>SUM(B23*I23)</f>
        <v>2095.9</v>
      </c>
      <c r="K23" s="13">
        <v>1955</v>
      </c>
      <c r="L23" s="12">
        <f t="shared" si="1"/>
        <v>3910</v>
      </c>
      <c r="M23" s="20">
        <v>980</v>
      </c>
      <c r="N23" s="20">
        <f t="shared" si="6"/>
        <v>1960</v>
      </c>
      <c r="O23" s="15">
        <v>1771</v>
      </c>
      <c r="P23" s="31">
        <f t="shared" si="3"/>
        <v>3542</v>
      </c>
    </row>
    <row r="24" spans="1:18" s="1" customFormat="1" ht="86.25" customHeight="1" x14ac:dyDescent="0.2">
      <c r="A24" s="32">
        <f t="shared" si="4"/>
        <v>15</v>
      </c>
      <c r="B24" s="9">
        <v>10</v>
      </c>
      <c r="C24" s="8" t="s">
        <v>6</v>
      </c>
      <c r="D24" s="44" t="s">
        <v>20</v>
      </c>
      <c r="E24" s="44"/>
      <c r="F24" s="44"/>
      <c r="G24" s="44"/>
      <c r="H24" s="44"/>
      <c r="I24" s="61" t="s">
        <v>33</v>
      </c>
      <c r="J24" s="61"/>
      <c r="K24" s="61" t="s">
        <v>33</v>
      </c>
      <c r="L24" s="61"/>
      <c r="M24" s="20">
        <v>2460</v>
      </c>
      <c r="N24" s="20">
        <f t="shared" si="6"/>
        <v>24600</v>
      </c>
      <c r="O24" s="15">
        <v>2561.35</v>
      </c>
      <c r="P24" s="31">
        <f t="shared" si="3"/>
        <v>25613.5</v>
      </c>
    </row>
    <row r="25" spans="1:18" s="1" customFormat="1" ht="75.75" customHeight="1" x14ac:dyDescent="0.2">
      <c r="A25" s="32">
        <f t="shared" si="4"/>
        <v>16</v>
      </c>
      <c r="B25" s="9">
        <v>3</v>
      </c>
      <c r="C25" s="8" t="s">
        <v>6</v>
      </c>
      <c r="D25" s="44" t="s">
        <v>21</v>
      </c>
      <c r="E25" s="44"/>
      <c r="F25" s="44"/>
      <c r="G25" s="44"/>
      <c r="H25" s="44"/>
      <c r="I25" s="61" t="s">
        <v>33</v>
      </c>
      <c r="J25" s="61"/>
      <c r="K25" s="61" t="s">
        <v>33</v>
      </c>
      <c r="L25" s="61"/>
      <c r="M25" s="61" t="s">
        <v>33</v>
      </c>
      <c r="N25" s="61"/>
      <c r="O25" s="15">
        <v>1793</v>
      </c>
      <c r="P25" s="31">
        <f t="shared" si="3"/>
        <v>5379</v>
      </c>
    </row>
    <row r="26" spans="1:18" ht="16.5" customHeight="1" x14ac:dyDescent="0.25">
      <c r="A26" s="62" t="s">
        <v>28</v>
      </c>
      <c r="B26" s="45"/>
      <c r="C26" s="45"/>
      <c r="D26" s="45"/>
      <c r="E26" s="45"/>
      <c r="F26" s="45"/>
      <c r="G26" s="45"/>
      <c r="H26" s="2"/>
      <c r="I26" s="27"/>
      <c r="J26" s="28">
        <f>SUM(J10:J25)</f>
        <v>91949.23</v>
      </c>
      <c r="K26" s="27"/>
      <c r="L26" s="28">
        <f>SUM(L10:L25)</f>
        <v>92183</v>
      </c>
      <c r="M26" s="27"/>
      <c r="N26" s="28">
        <f>SUM(N10:N25)</f>
        <v>121410</v>
      </c>
      <c r="O26" s="27"/>
      <c r="P26" s="34">
        <f>SUM(P10:P25)</f>
        <v>130535.58000000002</v>
      </c>
    </row>
    <row r="27" spans="1:18" ht="15" customHeight="1" x14ac:dyDescent="0.25">
      <c r="A27" s="63" t="s">
        <v>29</v>
      </c>
      <c r="B27" s="46"/>
      <c r="C27" s="46"/>
      <c r="D27" s="46"/>
      <c r="E27" s="46"/>
      <c r="F27" s="46"/>
      <c r="G27" s="46"/>
      <c r="H27" s="2"/>
      <c r="I27" s="27"/>
      <c r="J27" s="28">
        <f>SUM(J26*0.16)</f>
        <v>14711.8768</v>
      </c>
      <c r="K27" s="27"/>
      <c r="L27" s="28">
        <f>SUM(L26*0.16)</f>
        <v>14749.28</v>
      </c>
      <c r="M27" s="27"/>
      <c r="N27" s="28">
        <f>SUM(N26*0.16)</f>
        <v>19425.600000000002</v>
      </c>
      <c r="O27" s="27"/>
      <c r="P27" s="34">
        <f>SUM(P26*0.16)</f>
        <v>20885.692800000004</v>
      </c>
    </row>
    <row r="28" spans="1:18" ht="16.5" customHeight="1" x14ac:dyDescent="0.25">
      <c r="A28" s="62" t="s">
        <v>30</v>
      </c>
      <c r="B28" s="45"/>
      <c r="C28" s="45"/>
      <c r="D28" s="45"/>
      <c r="E28" s="45"/>
      <c r="F28" s="45"/>
      <c r="G28" s="45"/>
      <c r="H28" s="10"/>
      <c r="I28" s="27"/>
      <c r="J28" s="28">
        <f>SUM(J26:J27)</f>
        <v>106661.10679999999</v>
      </c>
      <c r="K28" s="27"/>
      <c r="L28" s="28">
        <f>SUM(L26:L27)</f>
        <v>106932.28</v>
      </c>
      <c r="M28" s="27"/>
      <c r="N28" s="28">
        <f>SUM(N26:N27)</f>
        <v>140835.6</v>
      </c>
      <c r="O28" s="27"/>
      <c r="P28" s="34">
        <f>SUM(P26:P27)</f>
        <v>151421.27280000004</v>
      </c>
      <c r="R28" s="21"/>
    </row>
    <row r="29" spans="1:18" ht="16.5" customHeight="1" x14ac:dyDescent="0.25">
      <c r="A29" s="64" t="s">
        <v>46</v>
      </c>
      <c r="B29" s="65"/>
      <c r="C29" s="65"/>
      <c r="D29" s="65"/>
      <c r="E29" s="65"/>
      <c r="F29" s="65"/>
      <c r="G29" s="66"/>
      <c r="H29" s="37"/>
      <c r="I29" s="77" t="s">
        <v>47</v>
      </c>
      <c r="J29" s="78"/>
      <c r="K29" s="77" t="s">
        <v>47</v>
      </c>
      <c r="L29" s="78"/>
      <c r="M29" s="77" t="s">
        <v>47</v>
      </c>
      <c r="N29" s="78"/>
      <c r="O29" s="77" t="s">
        <v>47</v>
      </c>
      <c r="P29" s="79"/>
      <c r="R29" s="21"/>
    </row>
    <row r="30" spans="1:18" ht="16.5" customHeight="1" x14ac:dyDescent="0.25">
      <c r="A30" s="64" t="s">
        <v>45</v>
      </c>
      <c r="B30" s="65"/>
      <c r="C30" s="65"/>
      <c r="D30" s="65"/>
      <c r="E30" s="65"/>
      <c r="F30" s="65"/>
      <c r="G30" s="66"/>
      <c r="H30" s="37"/>
      <c r="I30" s="77" t="s">
        <v>47</v>
      </c>
      <c r="J30" s="78"/>
      <c r="K30" s="77" t="s">
        <v>47</v>
      </c>
      <c r="L30" s="78"/>
      <c r="M30" s="77" t="s">
        <v>47</v>
      </c>
      <c r="N30" s="78"/>
      <c r="O30" s="77" t="s">
        <v>47</v>
      </c>
      <c r="P30" s="79"/>
      <c r="R30" s="21"/>
    </row>
    <row r="31" spans="1:18" ht="16.5" customHeight="1" x14ac:dyDescent="0.25">
      <c r="A31" s="64" t="s">
        <v>44</v>
      </c>
      <c r="B31" s="65"/>
      <c r="C31" s="65"/>
      <c r="D31" s="65"/>
      <c r="E31" s="65"/>
      <c r="F31" s="65"/>
      <c r="G31" s="66"/>
      <c r="H31" s="37"/>
      <c r="I31" s="77" t="s">
        <v>47</v>
      </c>
      <c r="J31" s="78"/>
      <c r="K31" s="77" t="s">
        <v>47</v>
      </c>
      <c r="L31" s="78"/>
      <c r="M31" s="77" t="s">
        <v>47</v>
      </c>
      <c r="N31" s="78"/>
      <c r="O31" s="77" t="s">
        <v>47</v>
      </c>
      <c r="P31" s="79"/>
      <c r="R31" s="21"/>
    </row>
    <row r="32" spans="1:18" ht="16.5" customHeight="1" x14ac:dyDescent="0.25">
      <c r="A32" s="64" t="s">
        <v>43</v>
      </c>
      <c r="B32" s="65"/>
      <c r="C32" s="65"/>
      <c r="D32" s="65"/>
      <c r="E32" s="65"/>
      <c r="F32" s="65"/>
      <c r="G32" s="66"/>
      <c r="H32" s="37"/>
      <c r="I32" s="77" t="s">
        <v>47</v>
      </c>
      <c r="J32" s="78"/>
      <c r="K32" s="77" t="s">
        <v>47</v>
      </c>
      <c r="L32" s="78"/>
      <c r="M32" s="77" t="s">
        <v>47</v>
      </c>
      <c r="N32" s="78"/>
      <c r="O32" s="77" t="s">
        <v>47</v>
      </c>
      <c r="P32" s="79"/>
      <c r="R32" s="21"/>
    </row>
    <row r="33" spans="1:18" ht="16.5" customHeight="1" x14ac:dyDescent="0.25">
      <c r="A33" s="64" t="s">
        <v>42</v>
      </c>
      <c r="B33" s="65"/>
      <c r="C33" s="65"/>
      <c r="D33" s="65"/>
      <c r="E33" s="65"/>
      <c r="F33" s="65"/>
      <c r="G33" s="66"/>
      <c r="H33" s="37"/>
      <c r="I33" s="77" t="s">
        <v>47</v>
      </c>
      <c r="J33" s="78"/>
      <c r="K33" s="77" t="s">
        <v>47</v>
      </c>
      <c r="L33" s="78"/>
      <c r="M33" s="77" t="s">
        <v>47</v>
      </c>
      <c r="N33" s="78"/>
      <c r="O33" s="77" t="s">
        <v>47</v>
      </c>
      <c r="P33" s="79"/>
      <c r="R33" s="21"/>
    </row>
    <row r="34" spans="1:18" ht="16.5" customHeight="1" x14ac:dyDescent="0.25">
      <c r="A34" s="64" t="s">
        <v>41</v>
      </c>
      <c r="B34" s="65"/>
      <c r="C34" s="65"/>
      <c r="D34" s="65"/>
      <c r="E34" s="65"/>
      <c r="F34" s="65"/>
      <c r="G34" s="66"/>
      <c r="H34" s="37"/>
      <c r="I34" s="77" t="s">
        <v>47</v>
      </c>
      <c r="J34" s="78"/>
      <c r="K34" s="77" t="s">
        <v>47</v>
      </c>
      <c r="L34" s="78"/>
      <c r="M34" s="77" t="s">
        <v>47</v>
      </c>
      <c r="N34" s="78"/>
      <c r="O34" s="77" t="s">
        <v>47</v>
      </c>
      <c r="P34" s="79"/>
      <c r="R34" s="21"/>
    </row>
    <row r="35" spans="1:18" ht="115.5" customHeight="1" x14ac:dyDescent="0.2">
      <c r="A35" s="69" t="s">
        <v>34</v>
      </c>
      <c r="B35" s="70"/>
      <c r="C35" s="70"/>
      <c r="D35" s="70"/>
      <c r="E35" s="70"/>
      <c r="F35" s="70"/>
      <c r="G35" s="71"/>
      <c r="H35" s="26"/>
      <c r="I35" s="39"/>
      <c r="J35" s="39"/>
      <c r="K35" s="76" t="s">
        <v>37</v>
      </c>
      <c r="L35" s="76"/>
      <c r="M35" s="39"/>
      <c r="N35" s="39"/>
      <c r="O35" s="39"/>
      <c r="P35" s="67"/>
      <c r="R35" s="22"/>
    </row>
    <row r="36" spans="1:18" ht="117.75" customHeight="1" thickBot="1" x14ac:dyDescent="0.25">
      <c r="A36" s="72"/>
      <c r="B36" s="73"/>
      <c r="C36" s="73"/>
      <c r="D36" s="73"/>
      <c r="E36" s="73"/>
      <c r="F36" s="73"/>
      <c r="G36" s="74"/>
      <c r="H36" s="35"/>
      <c r="I36" s="68"/>
      <c r="J36" s="68"/>
      <c r="K36" s="68" t="s">
        <v>36</v>
      </c>
      <c r="L36" s="68"/>
      <c r="M36" s="68"/>
      <c r="N36" s="68"/>
      <c r="O36" s="68"/>
      <c r="P36" s="75"/>
      <c r="R36" s="21"/>
    </row>
    <row r="37" spans="1:18" ht="13.5" thickTop="1" x14ac:dyDescent="0.2"/>
  </sheetData>
  <mergeCells count="85">
    <mergeCell ref="K33:L33"/>
    <mergeCell ref="O34:P34"/>
    <mergeCell ref="M29:N29"/>
    <mergeCell ref="M30:N30"/>
    <mergeCell ref="M31:N31"/>
    <mergeCell ref="M32:N32"/>
    <mergeCell ref="M33:N33"/>
    <mergeCell ref="M34:N34"/>
    <mergeCell ref="O29:P29"/>
    <mergeCell ref="O30:P30"/>
    <mergeCell ref="O31:P31"/>
    <mergeCell ref="O32:P32"/>
    <mergeCell ref="O33:P33"/>
    <mergeCell ref="K34:L34"/>
    <mergeCell ref="A32:G32"/>
    <mergeCell ref="A33:G33"/>
    <mergeCell ref="A34:G34"/>
    <mergeCell ref="I29:J29"/>
    <mergeCell ref="I30:J30"/>
    <mergeCell ref="I31:J31"/>
    <mergeCell ref="I32:J32"/>
    <mergeCell ref="I33:J33"/>
    <mergeCell ref="I34:J34"/>
    <mergeCell ref="A30:G30"/>
    <mergeCell ref="A31:G31"/>
    <mergeCell ref="K29:L29"/>
    <mergeCell ref="K30:L30"/>
    <mergeCell ref="K31:L31"/>
    <mergeCell ref="K32:L32"/>
    <mergeCell ref="O35:P35"/>
    <mergeCell ref="K36:L36"/>
    <mergeCell ref="A35:G36"/>
    <mergeCell ref="I36:J36"/>
    <mergeCell ref="M36:N36"/>
    <mergeCell ref="O36:P36"/>
    <mergeCell ref="I35:J35"/>
    <mergeCell ref="K35:L35"/>
    <mergeCell ref="M35:N35"/>
    <mergeCell ref="M25:N25"/>
    <mergeCell ref="A26:G26"/>
    <mergeCell ref="A27:G27"/>
    <mergeCell ref="A28:G28"/>
    <mergeCell ref="A29:G29"/>
    <mergeCell ref="D24:H24"/>
    <mergeCell ref="I24:J24"/>
    <mergeCell ref="K24:L24"/>
    <mergeCell ref="D25:H25"/>
    <mergeCell ref="I25:J25"/>
    <mergeCell ref="K25:L25"/>
    <mergeCell ref="D23:H23"/>
    <mergeCell ref="D15:H15"/>
    <mergeCell ref="D16:H16"/>
    <mergeCell ref="D17:H17"/>
    <mergeCell ref="M17:N17"/>
    <mergeCell ref="D18:H18"/>
    <mergeCell ref="D19:H19"/>
    <mergeCell ref="I19:J19"/>
    <mergeCell ref="D20:H20"/>
    <mergeCell ref="K20:L20"/>
    <mergeCell ref="D21:H21"/>
    <mergeCell ref="D22:H22"/>
    <mergeCell ref="K22:L22"/>
    <mergeCell ref="D14:H14"/>
    <mergeCell ref="O14:P14"/>
    <mergeCell ref="K7:L8"/>
    <mergeCell ref="M7:N8"/>
    <mergeCell ref="O7:P8"/>
    <mergeCell ref="D10:H10"/>
    <mergeCell ref="D11:H11"/>
    <mergeCell ref="D12:H12"/>
    <mergeCell ref="D13:H13"/>
    <mergeCell ref="I13:J13"/>
    <mergeCell ref="K13:L13"/>
    <mergeCell ref="M13:N13"/>
    <mergeCell ref="O13:P13"/>
    <mergeCell ref="A1:P1"/>
    <mergeCell ref="A2:P2"/>
    <mergeCell ref="A3:P3"/>
    <mergeCell ref="A4:P4"/>
    <mergeCell ref="A5:P5"/>
    <mergeCell ref="A7:A9"/>
    <mergeCell ref="B7:B9"/>
    <mergeCell ref="C7:C9"/>
    <mergeCell ref="D7:H9"/>
    <mergeCell ref="I7:J8"/>
  </mergeCells>
  <printOptions horizontalCentered="1"/>
  <pageMargins left="0.23622047244094491" right="0.23622047244094491" top="0.55118110236220474" bottom="0.55118110236220474" header="0.31496062992125984" footer="0.31496062992125984"/>
  <pageSetup scale="75" orientation="landscape" r:id="rId1"/>
  <headerFooter alignWithMargins="0"/>
  <rowBreaks count="2" manualBreakCount="2">
    <brk id="16" max="15" man="1"/>
    <brk id="2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REFACCIONES Y ACCES 8ABRL 22 </vt:lpstr>
      <vt:lpstr>'REFACCIONES Y ACCES 8ABRL 22 '!Área_de_impresión</vt:lpstr>
      <vt:lpstr>'REFACCIONES Y ACCES 8ABRL 22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Angelica Diaz Morales</dc:creator>
  <cp:lastModifiedBy>Marina Barragan Dominguez</cp:lastModifiedBy>
  <cp:lastPrinted>2022-04-08T00:38:00Z</cp:lastPrinted>
  <dcterms:created xsi:type="dcterms:W3CDTF">2022-02-25T23:53:31Z</dcterms:created>
  <dcterms:modified xsi:type="dcterms:W3CDTF">2022-04-08T17:21:52Z</dcterms:modified>
</cp:coreProperties>
</file>